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4\"/>
    </mc:Choice>
  </mc:AlternateContent>
  <bookViews>
    <workbookView xWindow="0" yWindow="0" windowWidth="21988" windowHeight="9717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L27" i="1" l="1"/>
  <c r="G15" i="1" l="1"/>
  <c r="F15" i="1"/>
  <c r="J20" i="1" l="1"/>
  <c r="H34" i="1" l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 s="1"/>
  <c r="H14" i="1"/>
  <c r="H13" i="1"/>
  <c r="H12" i="1"/>
  <c r="H11" i="1"/>
  <c r="H10" i="1"/>
  <c r="M35" i="1"/>
  <c r="L35" i="1"/>
  <c r="C9" i="1"/>
  <c r="D9" i="1"/>
  <c r="F9" i="1"/>
  <c r="G9" i="1"/>
  <c r="B14" i="1"/>
  <c r="D15" i="1"/>
  <c r="E15" i="1"/>
  <c r="B17" i="1"/>
  <c r="B18" i="1"/>
  <c r="D20" i="1"/>
  <c r="E20" i="1"/>
  <c r="B23" i="1"/>
  <c r="B24" i="1"/>
  <c r="D25" i="1"/>
  <c r="B26" i="1"/>
  <c r="F25" i="1"/>
  <c r="G25" i="1"/>
  <c r="G27" i="1"/>
  <c r="D27" i="1"/>
  <c r="C27" i="1"/>
  <c r="E27" i="1"/>
  <c r="F27" i="1"/>
  <c r="B34" i="1"/>
  <c r="B33" i="1"/>
  <c r="B29" i="1"/>
  <c r="B31" i="1"/>
  <c r="B30" i="1"/>
  <c r="B22" i="1"/>
  <c r="B19" i="1"/>
  <c r="B10" i="1"/>
  <c r="B32" i="1"/>
  <c r="B21" i="1"/>
  <c r="B16" i="1"/>
  <c r="B13" i="1"/>
  <c r="B12" i="1"/>
  <c r="F35" i="1" l="1"/>
  <c r="G35" i="1"/>
  <c r="D35" i="1"/>
  <c r="C35" i="1"/>
  <c r="B20" i="1"/>
  <c r="E25" i="1"/>
  <c r="B11" i="1"/>
  <c r="B28" i="1"/>
  <c r="B27" i="1"/>
  <c r="B15" i="1"/>
  <c r="B9" i="1"/>
  <c r="B25" i="1" l="1"/>
  <c r="B35" i="1" s="1"/>
  <c r="E35" i="1"/>
  <c r="J27" i="1" l="1"/>
  <c r="I27" i="1"/>
  <c r="J15" i="1"/>
  <c r="J35" i="1" l="1"/>
  <c r="H27" i="1"/>
  <c r="I9" i="1"/>
  <c r="H9" i="1" l="1"/>
  <c r="I35" i="1"/>
  <c r="K20" i="1"/>
  <c r="K35" i="1" l="1"/>
  <c r="H20" i="1"/>
  <c r="H35" i="1" s="1"/>
</calcChain>
</file>

<file path=xl/sharedStrings.xml><?xml version="1.0" encoding="utf-8"?>
<sst xmlns="http://schemas.openxmlformats.org/spreadsheetml/2006/main" count="43" uniqueCount="38">
  <si>
    <t>ВН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</si>
  <si>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</si>
  <si>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</si>
  <si>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</si>
  <si>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</si>
  <si>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</si>
  <si>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</si>
  <si>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</si>
  <si>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</si>
  <si>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</si>
  <si>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</si>
  <si>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</si>
  <si>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</si>
  <si>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</si>
  <si>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</si>
  <si>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</si>
  <si>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</si>
  <si>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</si>
  <si>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</si>
  <si>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</si>
  <si>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</si>
  <si>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</si>
  <si>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</si>
  <si>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</si>
  <si>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</si>
  <si>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</si>
  <si>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</si>
  <si>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</si>
  <si>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</si>
  <si>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</si>
  <si>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</si>
  <si>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</si>
  <si>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</si>
  <si>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</si>
  <si>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</si>
  <si>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СН I</t>
  </si>
  <si>
    <t>СН II</t>
  </si>
  <si>
    <t>Полезный отпуск электроэнергии и мощности по тарифным группам в разрезе территориальных сетевых организаций за апрель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</si>
</sst>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right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33" fillId="0" borderId="1" xfId="1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 applyProtection="1">
      <alignment horizontal="center"/>
      <protection locked="0"/>
    </xf>
    <xf numFmtId="165" fontId="3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L27" sqref="L27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1" t="s">
        <v>37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6" t="s">
        <v>4</v>
      </c>
      <c r="B5" s="126"/>
      <c r="C5" s="126"/>
      <c r="D5" s="126"/>
      <c r="E5" s="126"/>
      <c r="F5" s="126"/>
      <c r="G5" s="126"/>
      <c r="H5" s="126"/>
      <c r="I5" s="127"/>
      <c r="J5" s="127"/>
      <c r="K5" s="127"/>
      <c r="L5" s="127"/>
      <c r="M5" s="127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28" t="s">
        <v>6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4" t="s">
        <v>3</v>
      </c>
      <c r="B7" s="122" t="s">
        <v>15</v>
      </c>
      <c r="C7" s="119"/>
      <c r="D7" s="119"/>
      <c r="E7" s="119"/>
      <c r="F7" s="119"/>
      <c r="G7" s="120"/>
      <c r="H7" s="122" t="s">
        <v>16</v>
      </c>
      <c r="I7" s="119"/>
      <c r="J7" s="119"/>
      <c r="K7" s="119"/>
      <c r="L7" s="119"/>
      <c r="M7" s="120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5"/>
      <c r="B8" s="123"/>
      <c r="C8" s="9" t="s">
        <v>5</v>
      </c>
      <c r="D8" s="9" t="s">
        <v>0</v>
      </c>
      <c r="E8" s="9" t="s">
        <v>35</v>
      </c>
      <c r="F8" s="9" t="s">
        <v>36</v>
      </c>
      <c r="G8" s="9" t="s">
        <v>1</v>
      </c>
      <c r="H8" s="123"/>
      <c r="I8" s="9" t="s">
        <v>5</v>
      </c>
      <c r="J8" s="9" t="s">
        <v>0</v>
      </c>
      <c r="K8" s="9" t="s">
        <v>35</v>
      </c>
      <c r="L8" s="9" t="s">
        <v>36</v>
      </c>
      <c r="M8" s="9" t="s">
        <v>1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1" t="s">
        <v>21</v>
      </c>
      <c r="B9" s="115">
        <f>SUM(C9:G9)</f>
        <v>16929.613999999998</v>
      </c>
      <c r="C9" s="105">
        <f>C10+C11</f>
        <v>8201.0859999999993</v>
      </c>
      <c r="D9" s="105">
        <f t="shared" ref="D9:G9" si="0">D10+D11</f>
        <v>7304.6620000000003</v>
      </c>
      <c r="E9" s="105"/>
      <c r="F9" s="105">
        <f t="shared" si="0"/>
        <v>1410.3520000000001</v>
      </c>
      <c r="G9" s="105">
        <f t="shared" si="0"/>
        <v>13.513999999999999</v>
      </c>
      <c r="H9" s="115">
        <f>SUM(I9:M9)</f>
        <v>14.002000000000001</v>
      </c>
      <c r="I9" s="105">
        <f>SUM(I10:I11)</f>
        <v>14.002000000000001</v>
      </c>
      <c r="J9" s="87"/>
      <c r="K9" s="87"/>
      <c r="L9" s="87"/>
      <c r="M9" s="87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9" t="s">
        <v>22</v>
      </c>
      <c r="B10" s="108">
        <f>SUM(C10:G10)</f>
        <v>2698.6080000000002</v>
      </c>
      <c r="C10" s="112">
        <v>1152.2439999999999</v>
      </c>
      <c r="D10" s="112">
        <v>1546.364</v>
      </c>
      <c r="E10" s="113"/>
      <c r="F10" s="113"/>
      <c r="G10" s="113"/>
      <c r="H10" s="108">
        <f>SUM(I10:M10)</f>
        <v>2.4700000000000002</v>
      </c>
      <c r="I10" s="114">
        <v>2.4700000000000002</v>
      </c>
      <c r="J10" s="87"/>
      <c r="K10" s="87"/>
      <c r="L10" s="87"/>
      <c r="M10" s="87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30" t="s">
        <v>23</v>
      </c>
      <c r="B11" s="108">
        <f t="shared" ref="B11:B24" si="1">SUM(C11:G11)</f>
        <v>14231.005999999999</v>
      </c>
      <c r="C11" s="88">
        <v>7048.8419999999996</v>
      </c>
      <c r="D11" s="88">
        <v>5758.2979999999998</v>
      </c>
      <c r="E11" s="88"/>
      <c r="F11" s="88">
        <v>1410.3520000000001</v>
      </c>
      <c r="G11" s="88">
        <v>13.513999999999999</v>
      </c>
      <c r="H11" s="108">
        <f t="shared" ref="H11:H24" si="2">SUM(I11:M11)</f>
        <v>11.532</v>
      </c>
      <c r="I11" s="88">
        <v>11.532</v>
      </c>
      <c r="J11" s="89"/>
      <c r="K11" s="90"/>
      <c r="L11" s="90"/>
      <c r="M11" s="91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9</v>
      </c>
      <c r="B12" s="109">
        <f>SUM(C12:G12)</f>
        <v>2139.4169999999999</v>
      </c>
      <c r="C12" s="92"/>
      <c r="D12" s="92">
        <v>1857.2049999999999</v>
      </c>
      <c r="E12" s="92">
        <v>282.21199999999999</v>
      </c>
      <c r="F12" s="92"/>
      <c r="G12" s="92"/>
      <c r="H12" s="109">
        <f>SUM(I12:M12)</f>
        <v>0</v>
      </c>
      <c r="I12" s="92"/>
      <c r="J12" s="92"/>
      <c r="K12" s="93"/>
      <c r="L12" s="94"/>
      <c r="M12" s="91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10</v>
      </c>
      <c r="B13" s="109">
        <f t="shared" si="1"/>
        <v>8.5950000000000006</v>
      </c>
      <c r="C13" s="92"/>
      <c r="D13" s="95"/>
      <c r="E13" s="95"/>
      <c r="F13" s="95">
        <v>8.5950000000000006</v>
      </c>
      <c r="G13" s="92"/>
      <c r="H13" s="109">
        <f t="shared" si="2"/>
        <v>0</v>
      </c>
      <c r="I13" s="92"/>
      <c r="J13" s="92"/>
      <c r="K13" s="96"/>
      <c r="L13" s="97"/>
      <c r="M13" s="98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11</v>
      </c>
      <c r="B14" s="109">
        <f t="shared" si="1"/>
        <v>122.255</v>
      </c>
      <c r="C14" s="92"/>
      <c r="D14" s="95">
        <v>122.255</v>
      </c>
      <c r="E14" s="95">
        <v>0</v>
      </c>
      <c r="F14" s="95"/>
      <c r="G14" s="92"/>
      <c r="H14" s="109">
        <f t="shared" si="2"/>
        <v>0</v>
      </c>
      <c r="I14" s="92"/>
      <c r="J14" s="92"/>
      <c r="K14" s="96"/>
      <c r="L14" s="97"/>
      <c r="M14" s="98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5" x14ac:dyDescent="0.3">
      <c r="A15" s="48" t="s">
        <v>12</v>
      </c>
      <c r="B15" s="109">
        <f>SUM(B16:B17)</f>
        <v>74344.678</v>
      </c>
      <c r="C15" s="95"/>
      <c r="D15" s="95">
        <f>SUM(D16:D17)</f>
        <v>73375.985000000001</v>
      </c>
      <c r="E15" s="95">
        <f t="shared" ref="E15" si="3">SUM(E16:E17)</f>
        <v>39.831000000000003</v>
      </c>
      <c r="F15" s="95">
        <f>SUM(F16:F17)</f>
        <v>927.62300000000005</v>
      </c>
      <c r="G15" s="95">
        <f>SUM(G16:G17)</f>
        <v>1.2390000000000001</v>
      </c>
      <c r="H15" s="109">
        <f>SUM(H16:H17)</f>
        <v>74.966999999999999</v>
      </c>
      <c r="I15" s="95"/>
      <c r="J15" s="99">
        <f>J16+J17</f>
        <v>74.966999999999999</v>
      </c>
      <c r="K15" s="100"/>
      <c r="L15" s="101"/>
      <c r="M15" s="102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5" outlineLevel="1" x14ac:dyDescent="0.3">
      <c r="A16" s="40" t="s">
        <v>24</v>
      </c>
      <c r="B16" s="109">
        <f>SUM(C16:G16)</f>
        <v>52078.483</v>
      </c>
      <c r="C16" s="92"/>
      <c r="D16" s="116">
        <v>52078.483</v>
      </c>
      <c r="E16" s="116"/>
      <c r="F16" s="116"/>
      <c r="G16" s="116"/>
      <c r="H16" s="109">
        <f>SUM(I16:M16)</f>
        <v>74.966999999999999</v>
      </c>
      <c r="I16" s="92"/>
      <c r="J16" s="117">
        <v>74.966999999999999</v>
      </c>
      <c r="K16" s="93"/>
      <c r="L16" s="94"/>
      <c r="M16" s="91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40" t="s">
        <v>25</v>
      </c>
      <c r="B17" s="109">
        <f>D17+E17+F17+G17</f>
        <v>22266.195</v>
      </c>
      <c r="C17" s="92"/>
      <c r="D17" s="116">
        <v>21297.502</v>
      </c>
      <c r="E17" s="116">
        <v>39.831000000000003</v>
      </c>
      <c r="F17" s="116">
        <v>927.62300000000005</v>
      </c>
      <c r="G17" s="116">
        <v>1.2390000000000001</v>
      </c>
      <c r="H17" s="109">
        <f>J17+K17+L17+M17</f>
        <v>0</v>
      </c>
      <c r="I17" s="92"/>
      <c r="J17" s="99"/>
      <c r="K17" s="93"/>
      <c r="L17" s="94"/>
      <c r="M17" s="91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8" t="s">
        <v>30</v>
      </c>
      <c r="B18" s="109">
        <f>SUM(C18:G18)</f>
        <v>0</v>
      </c>
      <c r="C18" s="92"/>
      <c r="D18" s="92"/>
      <c r="E18" s="92">
        <v>0</v>
      </c>
      <c r="F18" s="92"/>
      <c r="G18" s="92"/>
      <c r="H18" s="109">
        <f>SUM(I18:M18)</f>
        <v>0</v>
      </c>
      <c r="I18" s="92"/>
      <c r="J18" s="92"/>
      <c r="K18" s="93"/>
      <c r="L18" s="94"/>
      <c r="M18" s="91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5" collapsed="1" x14ac:dyDescent="0.3">
      <c r="A19" s="7" t="s">
        <v>13</v>
      </c>
      <c r="B19" s="109">
        <f>SUM(C19:G19)</f>
        <v>20115.412</v>
      </c>
      <c r="C19" s="92"/>
      <c r="D19" s="92">
        <v>20115.412</v>
      </c>
      <c r="E19" s="92"/>
      <c r="F19" s="92"/>
      <c r="G19" s="92"/>
      <c r="H19" s="109">
        <f>SUM(I19:M19)</f>
        <v>32.747999999999998</v>
      </c>
      <c r="I19" s="92"/>
      <c r="J19" s="92">
        <v>32.747999999999998</v>
      </c>
      <c r="K19" s="93"/>
      <c r="L19" s="94"/>
      <c r="M19" s="91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5" x14ac:dyDescent="0.3">
      <c r="A20" s="7" t="s">
        <v>14</v>
      </c>
      <c r="B20" s="109">
        <f>SUM(C20:G20)</f>
        <v>20643.837</v>
      </c>
      <c r="C20" s="92"/>
      <c r="D20" s="92">
        <f>SUM(D21:D23)</f>
        <v>19857.986000000001</v>
      </c>
      <c r="E20" s="92">
        <f>SUM(E21:E23)</f>
        <v>785.85100000000011</v>
      </c>
      <c r="F20" s="92"/>
      <c r="G20" s="92"/>
      <c r="H20" s="109">
        <f>SUM(I20:M20)</f>
        <v>32.809000000000005</v>
      </c>
      <c r="I20" s="92"/>
      <c r="J20" s="92">
        <f>SUM(J21:J23)</f>
        <v>31.327000000000002</v>
      </c>
      <c r="K20" s="92">
        <f>SUM(K21:K23)</f>
        <v>1.4820000000000002</v>
      </c>
      <c r="L20" s="94"/>
      <c r="M20" s="91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26</v>
      </c>
      <c r="B21" s="109">
        <f>SUM(C21:G21)</f>
        <v>19857.986000000001</v>
      </c>
      <c r="C21" s="92"/>
      <c r="D21" s="116">
        <v>19857.986000000001</v>
      </c>
      <c r="E21" s="116"/>
      <c r="F21" s="92"/>
      <c r="G21" s="92"/>
      <c r="H21" s="109">
        <f>SUM(I21:M21)</f>
        <v>31.327000000000002</v>
      </c>
      <c r="I21" s="92"/>
      <c r="J21" s="116">
        <v>31.327000000000002</v>
      </c>
      <c r="K21" s="94"/>
      <c r="L21" s="94"/>
      <c r="M21" s="91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28</v>
      </c>
      <c r="B22" s="109">
        <f>SUM(C22:G22)</f>
        <v>514.45000000000005</v>
      </c>
      <c r="C22" s="92"/>
      <c r="D22" s="104"/>
      <c r="E22" s="116">
        <v>514.45000000000005</v>
      </c>
      <c r="F22" s="92"/>
      <c r="G22" s="92"/>
      <c r="H22" s="109">
        <f>SUM(I22:M22)</f>
        <v>0.92</v>
      </c>
      <c r="I22" s="92"/>
      <c r="J22" s="103"/>
      <c r="K22" s="116">
        <v>0.92</v>
      </c>
      <c r="L22" s="94"/>
      <c r="M22" s="91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27</v>
      </c>
      <c r="B23" s="109">
        <f t="shared" si="1"/>
        <v>271.40100000000001</v>
      </c>
      <c r="C23" s="92"/>
      <c r="D23" s="104"/>
      <c r="E23" s="116">
        <v>271.40100000000001</v>
      </c>
      <c r="F23" s="92"/>
      <c r="G23" s="92"/>
      <c r="H23" s="109">
        <f t="shared" si="2"/>
        <v>0.56200000000000006</v>
      </c>
      <c r="I23" s="92"/>
      <c r="J23" s="103"/>
      <c r="K23" s="116">
        <v>0.56200000000000006</v>
      </c>
      <c r="L23" s="94"/>
      <c r="M23" s="91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17</v>
      </c>
      <c r="B24" s="109">
        <f t="shared" si="1"/>
        <v>62.775999999999996</v>
      </c>
      <c r="C24" s="92"/>
      <c r="D24" s="92"/>
      <c r="E24" s="92"/>
      <c r="F24" s="92">
        <v>45.042999999999999</v>
      </c>
      <c r="G24" s="92">
        <v>17.733000000000001</v>
      </c>
      <c r="H24" s="109">
        <f t="shared" si="2"/>
        <v>0</v>
      </c>
      <c r="I24" s="92"/>
      <c r="J24" s="92"/>
      <c r="K24" s="93"/>
      <c r="L24" s="94"/>
      <c r="M24" s="91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18</v>
      </c>
      <c r="B25" s="110">
        <f>SUM(C25:G25)</f>
        <v>34729.241000000002</v>
      </c>
      <c r="C25" s="92"/>
      <c r="D25" s="92">
        <f>SUM(D26:D26)</f>
        <v>18844.585999999999</v>
      </c>
      <c r="E25" s="92">
        <f>SUM(E26)</f>
        <v>13190.286</v>
      </c>
      <c r="F25" s="92">
        <f>F26</f>
        <v>2690.2080000000001</v>
      </c>
      <c r="G25" s="92">
        <f>G26</f>
        <v>4.1609999999999996</v>
      </c>
      <c r="H25" s="110">
        <f>SUM(I25:M25)</f>
        <v>0</v>
      </c>
      <c r="I25" s="92"/>
      <c r="J25" s="92"/>
      <c r="K25" s="93"/>
      <c r="L25" s="93"/>
      <c r="M25" s="91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8</v>
      </c>
      <c r="B26" s="111">
        <f>SUM(C26:G26)</f>
        <v>34729.241000000002</v>
      </c>
      <c r="C26" s="84"/>
      <c r="D26" s="88">
        <v>18844.585999999999</v>
      </c>
      <c r="E26" s="88">
        <v>13190.286</v>
      </c>
      <c r="F26" s="88">
        <v>2690.2080000000001</v>
      </c>
      <c r="G26" s="88">
        <v>4.1609999999999996</v>
      </c>
      <c r="H26" s="111">
        <f>SUM(I26:M26)</f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7</v>
      </c>
      <c r="B27" s="109">
        <f>SUM(C27:G27)</f>
        <v>57959.654999999999</v>
      </c>
      <c r="C27" s="92">
        <f>SUM(C28:C29)</f>
        <v>0</v>
      </c>
      <c r="D27" s="92">
        <f>SUM(D28:D29)</f>
        <v>56289.288</v>
      </c>
      <c r="E27" s="92">
        <f>SUM(E28:E29)</f>
        <v>448.39600000000002</v>
      </c>
      <c r="F27" s="92">
        <f t="shared" ref="F27:G27" si="4">SUM(F28:F29)</f>
        <v>1221.971</v>
      </c>
      <c r="G27" s="92">
        <f t="shared" si="4"/>
        <v>0</v>
      </c>
      <c r="H27" s="109">
        <f>SUM(I27:M27)</f>
        <v>75.72399999999999</v>
      </c>
      <c r="I27" s="92">
        <f>SUM(I28:I29)</f>
        <v>0</v>
      </c>
      <c r="J27" s="92">
        <f>SUM(J28:J29)</f>
        <v>74.266999999999996</v>
      </c>
      <c r="K27" s="93"/>
      <c r="L27" s="92">
        <f>SUM(L28:L29)</f>
        <v>1.4570000000000001</v>
      </c>
      <c r="M27" s="91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19</v>
      </c>
      <c r="B28" s="109">
        <f t="shared" ref="B28:B34" si="5">SUM(C28:G28)</f>
        <v>3804.9169999999999</v>
      </c>
      <c r="C28" s="88"/>
      <c r="D28" s="88">
        <v>3804.9169999999999</v>
      </c>
      <c r="E28" s="88"/>
      <c r="F28" s="88"/>
      <c r="G28" s="88"/>
      <c r="H28" s="109">
        <f t="shared" ref="H28:H34" si="6">SUM(I28:M28)</f>
        <v>0</v>
      </c>
      <c r="I28" s="88"/>
      <c r="J28" s="88"/>
      <c r="K28" s="90"/>
      <c r="L28" s="90"/>
      <c r="M28" s="91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20</v>
      </c>
      <c r="B29" s="109">
        <f t="shared" si="5"/>
        <v>54154.737999999998</v>
      </c>
      <c r="C29" s="88"/>
      <c r="D29" s="107">
        <v>52484.370999999999</v>
      </c>
      <c r="E29" s="88">
        <v>448.39600000000002</v>
      </c>
      <c r="F29" s="88">
        <v>1221.971</v>
      </c>
      <c r="G29" s="88"/>
      <c r="H29" s="109">
        <f t="shared" si="6"/>
        <v>75.72399999999999</v>
      </c>
      <c r="I29" s="88"/>
      <c r="J29" s="88">
        <v>74.266999999999996</v>
      </c>
      <c r="K29" s="90"/>
      <c r="L29" s="91">
        <v>1.4570000000000001</v>
      </c>
      <c r="M29" s="91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29</v>
      </c>
      <c r="B30" s="109">
        <f t="shared" si="5"/>
        <v>206.75700000000001</v>
      </c>
      <c r="C30" s="88"/>
      <c r="D30" s="92">
        <v>206.75700000000001</v>
      </c>
      <c r="E30" s="88"/>
      <c r="F30" s="88"/>
      <c r="G30" s="88"/>
      <c r="H30" s="109">
        <f t="shared" si="6"/>
        <v>0</v>
      </c>
      <c r="I30" s="88"/>
      <c r="J30" s="99"/>
      <c r="K30" s="90"/>
      <c r="L30" s="90"/>
      <c r="M30" s="91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31</v>
      </c>
      <c r="B31" s="109">
        <f t="shared" si="5"/>
        <v>3134.6089999999999</v>
      </c>
      <c r="C31" s="88"/>
      <c r="D31" s="92">
        <v>3134.6089999999999</v>
      </c>
      <c r="E31" s="88"/>
      <c r="F31" s="88"/>
      <c r="G31" s="88"/>
      <c r="H31" s="109">
        <f t="shared" si="6"/>
        <v>0</v>
      </c>
      <c r="I31" s="88"/>
      <c r="J31" s="99"/>
      <c r="K31" s="90"/>
      <c r="L31" s="90"/>
      <c r="M31" s="91"/>
      <c r="N31" s="1"/>
      <c r="O31" s="1"/>
      <c r="P31" s="78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32</v>
      </c>
      <c r="B32" s="109">
        <f t="shared" si="5"/>
        <v>865.61500000000001</v>
      </c>
      <c r="C32" s="88"/>
      <c r="D32" s="92">
        <v>865.61500000000001</v>
      </c>
      <c r="E32" s="88"/>
      <c r="F32" s="88"/>
      <c r="G32" s="88"/>
      <c r="H32" s="109">
        <f t="shared" si="6"/>
        <v>0</v>
      </c>
      <c r="I32" s="88"/>
      <c r="J32" s="99"/>
      <c r="K32" s="90"/>
      <c r="L32" s="90"/>
      <c r="M32" s="91"/>
      <c r="N32" s="1"/>
      <c r="O32" s="1"/>
      <c r="P32" s="78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33</v>
      </c>
      <c r="B33" s="109">
        <f t="shared" si="5"/>
        <v>1899.366</v>
      </c>
      <c r="C33" s="88"/>
      <c r="D33" s="92">
        <v>1899.366</v>
      </c>
      <c r="E33" s="88"/>
      <c r="F33" s="88"/>
      <c r="G33" s="88"/>
      <c r="H33" s="109">
        <f t="shared" si="6"/>
        <v>0</v>
      </c>
      <c r="I33" s="88"/>
      <c r="J33" s="99"/>
      <c r="K33" s="90"/>
      <c r="L33" s="90"/>
      <c r="M33" s="91"/>
      <c r="N33" s="1"/>
      <c r="O33" s="1"/>
      <c r="P33" s="78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34</v>
      </c>
      <c r="B34" s="109">
        <f t="shared" si="5"/>
        <v>4100.076</v>
      </c>
      <c r="C34" s="88"/>
      <c r="D34" s="92">
        <v>4094.319</v>
      </c>
      <c r="E34" s="88"/>
      <c r="F34" s="118">
        <v>5.7569999999999997</v>
      </c>
      <c r="G34" s="88"/>
      <c r="H34" s="109">
        <f t="shared" si="6"/>
        <v>0</v>
      </c>
      <c r="I34" s="88"/>
      <c r="J34" s="99"/>
      <c r="K34" s="90"/>
      <c r="L34" s="90"/>
      <c r="M34" s="91"/>
      <c r="N34" s="1"/>
      <c r="O34" s="1"/>
      <c r="P34" s="78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2</v>
      </c>
      <c r="B35" s="106">
        <f t="shared" ref="B35:H35" si="7">SUM(B9:B34)-B9-B15-B20-B25-B27</f>
        <v>237261.90299999996</v>
      </c>
      <c r="C35" s="106">
        <f t="shared" ref="C35" si="8">SUM(C9:C34)-C9-C15-C20-C25-C27</f>
        <v>8201.0859999999993</v>
      </c>
      <c r="D35" s="106">
        <f t="shared" ref="D35" si="9">SUM(D9:D34)-D9-D15-D20-D25-D27</f>
        <v>207968.04500000004</v>
      </c>
      <c r="E35" s="106">
        <f t="shared" ref="E35" si="10">SUM(E9:E34)-E9-E15-E20-E25-E27</f>
        <v>14746.576000000005</v>
      </c>
      <c r="F35" s="106">
        <f t="shared" ref="F35" si="11">SUM(F9:F34)-F9-F15-F20-F25-F27</f>
        <v>6309.5489999999991</v>
      </c>
      <c r="G35" s="106">
        <f t="shared" ref="G35" si="12">SUM(G9:G34)-G9-G15-G20-G25-G27</f>
        <v>36.647000000000013</v>
      </c>
      <c r="H35" s="106">
        <f t="shared" si="7"/>
        <v>230.25</v>
      </c>
      <c r="I35" s="106">
        <f t="shared" ref="I35" si="13">SUM(I9:I34)-I9-I15-I20-I25-I27</f>
        <v>14.002000000000001</v>
      </c>
      <c r="J35" s="106">
        <f t="shared" ref="J35" si="14">SUM(J9:J34)-J9-J15-J20-J25-J27</f>
        <v>213.30899999999997</v>
      </c>
      <c r="K35" s="106">
        <f t="shared" ref="K35" si="15">SUM(K9:K34)-K9-K15-K20-K25-K27</f>
        <v>1.4820000000000002</v>
      </c>
      <c r="L35" s="106">
        <f t="shared" ref="L35" si="16">SUM(L9:L34)-L9-L15-L20-L25-L27</f>
        <v>1.4570000000000001</v>
      </c>
      <c r="M35" s="106">
        <f t="shared" ref="M35" si="17">SUM(M9:M34)-M9-M15-M20-M25-M27</f>
        <v>0</v>
      </c>
      <c r="N35" s="17"/>
      <c r="O35" s="17"/>
      <c r="P35" s="79"/>
      <c r="Q35" s="1"/>
      <c r="R35" s="1"/>
      <c r="S35" s="1"/>
      <c r="T35" s="1"/>
      <c r="U35" s="1"/>
      <c r="V35" s="1"/>
      <c r="W35" s="1"/>
      <c r="X35" s="1"/>
    </row>
    <row r="36" spans="1:24" ht="20.7" x14ac:dyDescent="0.35">
      <c r="A36" s="19"/>
      <c r="B36" s="86"/>
      <c r="C36" s="26"/>
      <c r="D36" s="26"/>
      <c r="E36" s="26"/>
      <c r="F36" s="71"/>
      <c r="G36" s="17"/>
      <c r="H36" s="1"/>
      <c r="I36" s="1"/>
      <c r="J36" s="1"/>
      <c r="K36" s="1"/>
      <c r="L36" s="1"/>
      <c r="M36" s="1"/>
      <c r="N36" s="1"/>
      <c r="O36" s="1"/>
      <c r="P36" s="80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3"/>
      <c r="C37" s="81"/>
      <c r="D37" s="49"/>
      <c r="E37" s="32"/>
      <c r="F37" s="72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4"/>
      <c r="C38" s="83"/>
      <c r="D38" s="49"/>
      <c r="E38" s="82"/>
      <c r="F38" s="73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3"/>
      <c r="B39" s="50"/>
      <c r="C39" s="75"/>
      <c r="D39" s="70"/>
      <c r="E39" s="76"/>
      <c r="F39" s="73"/>
      <c r="G39" s="1"/>
      <c r="H39" s="33"/>
      <c r="I39" s="33"/>
      <c r="J39" s="33"/>
      <c r="K39" s="33"/>
      <c r="L39" s="33"/>
      <c r="M39" s="33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5"/>
      <c r="C40" s="74"/>
      <c r="D40" s="49"/>
      <c r="E40" s="23"/>
      <c r="F40" s="73"/>
      <c r="G40" s="28"/>
      <c r="H40" s="34"/>
      <c r="I40" s="33"/>
      <c r="J40" s="33"/>
      <c r="K40" s="33"/>
      <c r="L40" s="33"/>
      <c r="M40" s="33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5"/>
      <c r="C41" s="74"/>
      <c r="D41" s="27"/>
      <c r="E41" s="23"/>
      <c r="F41" s="73"/>
      <c r="G41" s="28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1"/>
      <c r="D42" s="27"/>
      <c r="E42" s="23"/>
      <c r="F42" s="73"/>
      <c r="G42" s="1"/>
      <c r="H42" s="33"/>
      <c r="I42" s="35"/>
      <c r="J42" s="36"/>
      <c r="K42" s="37"/>
      <c r="L42" s="33"/>
      <c r="M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1"/>
      <c r="D43" s="27"/>
      <c r="E43" s="52"/>
      <c r="G43" s="1"/>
      <c r="H43" s="33"/>
      <c r="I43" s="38"/>
      <c r="J43" s="36"/>
      <c r="K43" s="37"/>
      <c r="L43" s="33"/>
      <c r="M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1"/>
      <c r="D44" s="53"/>
      <c r="E44" s="54"/>
      <c r="G44" s="1"/>
      <c r="H44" s="33"/>
      <c r="I44" s="33"/>
      <c r="J44" s="33"/>
      <c r="K44" s="33"/>
      <c r="L44" s="33"/>
      <c r="M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6"/>
      <c r="D45" s="27"/>
      <c r="E45" s="23"/>
      <c r="G45" s="1"/>
      <c r="H45" s="33"/>
      <c r="I45" s="33"/>
      <c r="J45" s="33"/>
      <c r="K45" s="33"/>
      <c r="L45" s="33"/>
      <c r="M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6"/>
      <c r="D46" s="27"/>
      <c r="E46" s="23"/>
      <c r="F46" s="73"/>
      <c r="H46" s="39"/>
      <c r="I46" s="39"/>
      <c r="J46" s="39"/>
      <c r="K46" s="39"/>
      <c r="L46" s="39"/>
      <c r="M46" s="39"/>
    </row>
    <row r="47" spans="1:24" ht="20.7" x14ac:dyDescent="0.35">
      <c r="A47" s="67"/>
      <c r="B47" s="55"/>
      <c r="C47" s="46"/>
      <c r="D47" s="27"/>
      <c r="E47" s="23"/>
      <c r="F47" s="73"/>
      <c r="H47" s="39"/>
      <c r="I47" s="39"/>
      <c r="J47" s="39"/>
      <c r="K47" s="39"/>
      <c r="L47" s="39"/>
      <c r="M47" s="39"/>
    </row>
    <row r="48" spans="1:24" ht="15.65" x14ac:dyDescent="0.3">
      <c r="A48" s="24"/>
      <c r="B48" s="56"/>
      <c r="C48" s="47"/>
      <c r="D48" s="27"/>
      <c r="E48" s="23"/>
      <c r="H48" s="39"/>
      <c r="I48" s="39"/>
      <c r="J48" s="39"/>
      <c r="K48" s="39"/>
      <c r="L48" s="39"/>
      <c r="M48" s="39"/>
    </row>
    <row r="49" spans="1:13" ht="15.65" x14ac:dyDescent="0.3">
      <c r="A49" s="67"/>
      <c r="B49" s="57"/>
      <c r="C49" s="51"/>
      <c r="D49" s="27"/>
      <c r="E49" s="58"/>
      <c r="H49" s="39"/>
      <c r="I49" s="39"/>
      <c r="J49" s="39"/>
      <c r="K49" s="39"/>
      <c r="L49" s="39"/>
      <c r="M49" s="39"/>
    </row>
    <row r="50" spans="1:13" ht="15.65" x14ac:dyDescent="0.3">
      <c r="A50" s="68"/>
      <c r="B50" s="59"/>
      <c r="C50" s="60"/>
      <c r="D50" s="61"/>
      <c r="E50" s="62"/>
    </row>
    <row r="51" spans="1:13" ht="15.65" x14ac:dyDescent="0.3">
      <c r="A51" s="68"/>
      <c r="B51" s="59"/>
      <c r="C51" s="46"/>
      <c r="D51" s="63"/>
      <c r="E51" s="58"/>
    </row>
    <row r="52" spans="1:13" ht="15.65" x14ac:dyDescent="0.3">
      <c r="A52" s="24"/>
      <c r="B52" s="22"/>
      <c r="C52" s="46"/>
      <c r="D52" s="61"/>
      <c r="E52" s="52"/>
    </row>
    <row r="53" spans="1:13" ht="15.65" x14ac:dyDescent="0.3">
      <c r="A53" s="47"/>
      <c r="B53" s="22"/>
      <c r="C53" s="46"/>
      <c r="D53" s="27"/>
      <c r="E53" s="64"/>
    </row>
    <row r="54" spans="1:13" ht="15.65" x14ac:dyDescent="0.3">
      <c r="A54" s="69"/>
      <c r="B54" s="65"/>
      <c r="C54" s="46"/>
      <c r="D54" s="53"/>
      <c r="E54" s="64"/>
    </row>
    <row r="55" spans="1:13" ht="15.65" x14ac:dyDescent="0.3">
      <c r="A55" s="24"/>
      <c r="B55" s="56"/>
      <c r="C55" s="46"/>
      <c r="D55" s="53"/>
      <c r="E55" s="23"/>
    </row>
    <row r="56" spans="1:13" ht="15.65" x14ac:dyDescent="0.3">
      <c r="A56" s="39"/>
      <c r="B56" s="39"/>
      <c r="C56" s="46"/>
      <c r="D56" s="27"/>
      <c r="E56" s="23"/>
      <c r="F56" s="39"/>
    </row>
    <row r="57" spans="1:13" ht="15.65" x14ac:dyDescent="0.3">
      <c r="A57" s="25"/>
      <c r="B57" s="39"/>
      <c r="C57" s="46"/>
      <c r="D57" s="66"/>
      <c r="E57" s="23"/>
      <c r="F57" s="39"/>
    </row>
    <row r="58" spans="1:13" ht="15.65" x14ac:dyDescent="0.3">
      <c r="A58" s="25"/>
      <c r="B58" s="39"/>
      <c r="C58" s="51"/>
      <c r="D58" s="53"/>
      <c r="E58" s="58"/>
      <c r="F58" s="39"/>
    </row>
    <row r="59" spans="1:13" x14ac:dyDescent="0.3">
      <c r="A59" s="25"/>
      <c r="B59" s="39"/>
      <c r="C59" s="39"/>
      <c r="D59" s="39"/>
      <c r="E59" s="39"/>
      <c r="F59" s="39"/>
    </row>
    <row r="60" spans="1:13" x14ac:dyDescent="0.3">
      <c r="A60" s="25"/>
      <c r="B60" s="39"/>
      <c r="C60" s="39"/>
      <c r="D60" s="39"/>
      <c r="E60" s="39"/>
      <c r="F60" s="39"/>
    </row>
    <row r="61" spans="1:13" x14ac:dyDescent="0.3">
      <c r="A61" s="25"/>
      <c r="B61" s="39"/>
      <c r="C61" s="39"/>
      <c r="D61" s="39"/>
      <c r="E61" s="39"/>
      <c r="F61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2024-10-16T09:44:16Z</dcterms:modified>
</cp:coreProperties>
</file>